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/>
</workbook>
</file>

<file path=xl/calcChain.xml><?xml version="1.0" encoding="utf-8"?>
<calcChain xmlns="http://schemas.openxmlformats.org/spreadsheetml/2006/main">
  <c r="F14" i="3"/>
  <c r="F13"/>
  <c r="F12"/>
  <c r="F11"/>
  <c r="F6"/>
  <c r="F5"/>
  <c r="H7" i="1"/>
  <c r="I7"/>
  <c r="J7"/>
  <c r="M7"/>
  <c r="N7"/>
  <c r="O7"/>
  <c r="G7"/>
  <c r="L11"/>
  <c r="L7" s="1"/>
  <c r="K11"/>
  <c r="K7" s="1"/>
  <c r="L10"/>
  <c r="K10"/>
  <c r="L9"/>
  <c r="K9"/>
  <c r="L8"/>
  <c r="K8"/>
  <c r="C8" i="3" l="1"/>
  <c r="C7"/>
  <c r="H6" i="1" l="1"/>
  <c r="I6"/>
  <c r="C5" i="3" s="1"/>
  <c r="M6" i="1"/>
  <c r="N6"/>
  <c r="G6"/>
  <c r="C11" i="3" l="1"/>
  <c r="C14" s="1"/>
  <c r="J6" i="1"/>
  <c r="D5" i="3" s="1"/>
  <c r="K6" i="1"/>
  <c r="O6"/>
  <c r="L6"/>
  <c r="C6" i="3" l="1"/>
  <c r="E10"/>
  <c r="E12"/>
  <c r="E5" l="1"/>
  <c r="E9"/>
  <c r="D8"/>
  <c r="E8" s="1"/>
  <c r="D7" l="1"/>
  <c r="D11" l="1"/>
  <c r="D14" s="1"/>
  <c r="E7"/>
  <c r="E13" l="1"/>
  <c r="E11" l="1"/>
  <c r="D6"/>
  <c r="E6" l="1"/>
</calcChain>
</file>

<file path=xl/sharedStrings.xml><?xml version="1.0" encoding="utf-8"?>
<sst xmlns="http://schemas.openxmlformats.org/spreadsheetml/2006/main" count="113" uniqueCount="105">
  <si>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</si>
  <si>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</si>
  <si>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</si>
  <si>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</si>
  <si>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</si>
  <si>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</si>
  <si>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</si>
  <si>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</si>
  <si>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</si>
  <si>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</si>
  <si>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</si>
  <si>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</si>
  <si>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</si>
  <si>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</si>
  <si>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</si>
  <si>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</si>
  <si>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</si>
  <si>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</si>
  <si>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</si>
  <si>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</si>
  <si>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</si>
  <si>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</si>
  <si>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</si>
  <si>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</si>
  <si>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</si>
  <si>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</si>
  <si>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</si>
  <si>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</si>
  <si>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</si>
  <si>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</si>
  <si>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</si>
  <si>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</si>
  <si>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</si>
  <si>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</si>
  <si>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</si>
  <si>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</si>
  <si>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</si>
  <si>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</si>
  <si>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</si>
  <si>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</si>
  <si>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</si>
  <si>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</si>
  <si>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</si>
  <si>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</si>
  <si>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</si>
  <si>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</si>
  <si>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</si>
  <si>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</si>
  <si>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</si>
  <si>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</si>
  <si>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</si>
  <si>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</si>
  <si>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</si>
  <si>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</si>
  <si>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</si>
  <si>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</si>
  <si>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</si>
  <si>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</si>
  <si>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</si>
  <si>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</si>
  <si>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</si>
  <si>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</si>
  <si>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</si>
  <si>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</si>
  <si>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</si>
  <si>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</si>
  <si>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</si>
  <si>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</si>
  <si>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</si>
  <si>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</si>
  <si>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</si>
  <si>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</si>
  <si>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</si>
  <si>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</si>
  <si>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</si>
  <si>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</si>
  <si>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</si>
  <si>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</si>
  <si>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</si>
  <si>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</si>
  <si>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</si>
  <si>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</si>
  <si>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</si>
  <si>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</si>
  <si>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</si>
  <si>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</si>
  <si>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</si>
  <si>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</si>
  <si>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</si>
  <si>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</si>
  <si>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</si>
  <si>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Заместитель начальника Приволжской дирекции по энергообеспечению</t>
  </si>
  <si>
    <t>2020-2024</t>
  </si>
  <si>
    <t>Полное финансирование объекта. Ввод в эксплуатацию.</t>
  </si>
  <si>
    <t>Министерство промышленности и природных ресурсов Астраханской области</t>
  </si>
  <si>
    <t>Техническое перевооружение  линий электропередачи на             ст. В. Баскунчак протяженностью 1,2 км</t>
  </si>
  <si>
    <t>Техническое перевооружение ВЛ-0,4 кВ фидер "Поселок ПЧ-6" от КТП №8 ВЛ-10 кВ фидер "ПЭ" ст. Харабалинская протяженностью 0,239 км</t>
  </si>
  <si>
    <t>Техническое перевооружение  линий электропередачи на ст. Астрахань-2 протяженностью 7,603 км</t>
  </si>
  <si>
    <t>Техническое перевооружение объектов электроснабжения на ст.Сероглазово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</si>
  <si>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</si>
  <si>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 xml:space="preserve"> Б.Н. Чукарин</t>
  </si>
  <si>
    <t>Распоряжение службы по тарифам Астраханской области от 28.12.2021г. №135</t>
  </si>
  <si>
    <t>3 квартал 2022</t>
  </si>
  <si>
    <r>
      <t>"</t>
    </r>
    <r>
      <rPr>
        <u/>
        <sz val="14"/>
        <color theme="1"/>
        <rFont val="Times New Roman"/>
        <family val="1"/>
        <charset val="204"/>
      </rPr>
      <t xml:space="preserve"> 28</t>
    </r>
    <r>
      <rPr>
        <sz val="14"/>
        <color theme="1"/>
        <rFont val="Times New Roman"/>
        <family val="1"/>
        <charset val="204"/>
      </rPr>
      <t>" октября 20</t>
    </r>
    <r>
      <rPr>
        <u/>
        <sz val="14"/>
        <color theme="1"/>
        <rFont val="Times New Roman"/>
        <family val="1"/>
        <charset val="204"/>
      </rPr>
      <t>22</t>
    </r>
    <r>
      <rPr>
        <sz val="14"/>
        <color theme="1"/>
        <rFont val="Times New Roman"/>
        <family val="1"/>
        <charset val="204"/>
      </rPr>
      <t>г.</t>
    </r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</si>
  <si>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годы, утвержденная приказом Министерства промышленности транспорта и природных ресурсов Астраханской области № 036-О от 05.05.2022г.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</si>
</sst>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2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abSelected="1" topLeftCell="A7" workbookViewId="0">
      <selection activeCell="O32" sqref="O32"/>
    </sheetView>
  </sheetViews>
  <sheetFormatPr defaultRowHeight="15"/>
  <cols>
    <col min="1" max="10" width="9.140625" style="5"/>
    <col min="11" max="11" width="9.140625" style="34"/>
    <col min="12" max="16384" width="9.140625" style="5"/>
  </cols>
  <sheetData>
    <row r="1" spans="1:23">
      <c r="K1" s="5"/>
      <c r="P1" s="34" t="s">
        <v>74</v>
      </c>
    </row>
    <row r="2" spans="1:23">
      <c r="K2" s="5"/>
      <c r="P2" s="34" t="s">
        <v>75</v>
      </c>
    </row>
    <row r="3" spans="1:23">
      <c r="K3" s="5"/>
      <c r="P3" s="34" t="s">
        <v>76</v>
      </c>
    </row>
    <row r="4" spans="1:23" ht="18.75">
      <c r="K4" s="5"/>
      <c r="P4" s="32"/>
    </row>
    <row r="5" spans="1:23" ht="18.75">
      <c r="K5" s="5"/>
      <c r="P5" s="30" t="s">
        <v>77</v>
      </c>
    </row>
    <row r="6" spans="1:23" ht="8.25" customHeight="1">
      <c r="K6" s="5"/>
      <c r="P6" s="30"/>
    </row>
    <row r="7" spans="1:23" ht="18.75">
      <c r="K7" s="5"/>
      <c r="P7" s="37" t="s">
        <v>91</v>
      </c>
    </row>
    <row r="8" spans="1:23">
      <c r="I8" s="63" t="s">
        <v>78</v>
      </c>
      <c r="J8" s="63"/>
      <c r="K8" s="63"/>
      <c r="L8" s="63"/>
      <c r="M8" s="63"/>
      <c r="N8" s="63"/>
      <c r="O8" s="63"/>
      <c r="P8" s="63"/>
    </row>
    <row r="9" spans="1:23">
      <c r="K9" s="5"/>
      <c r="P9" s="60"/>
      <c r="Q9" s="60"/>
      <c r="R9" s="60"/>
      <c r="S9" s="60"/>
      <c r="T9" s="60"/>
      <c r="U9" s="60"/>
      <c r="V9" s="60"/>
      <c r="W9" s="60"/>
    </row>
    <row r="10" spans="1:23">
      <c r="K10" s="5"/>
      <c r="W10" s="7"/>
    </row>
    <row r="11" spans="1:23" s="35" customFormat="1" ht="18.75">
      <c r="M11" s="36"/>
      <c r="P11" s="30" t="s">
        <v>100</v>
      </c>
      <c r="Q11" s="5"/>
      <c r="R11" s="5"/>
      <c r="S11" s="5"/>
      <c r="T11" s="5"/>
      <c r="U11" s="5"/>
      <c r="V11" s="5"/>
    </row>
    <row r="12" spans="1:23">
      <c r="K12" s="5"/>
      <c r="P12" s="35"/>
      <c r="Q12" s="35"/>
      <c r="R12" s="35"/>
      <c r="S12" s="35"/>
      <c r="T12" s="36"/>
      <c r="U12" s="35"/>
      <c r="V12" s="35"/>
      <c r="W12" s="8"/>
    </row>
    <row r="13" spans="1:23">
      <c r="K13" s="5"/>
      <c r="P13" s="35"/>
      <c r="Q13" s="35"/>
      <c r="R13" s="35"/>
      <c r="S13" s="35"/>
      <c r="T13" s="36"/>
      <c r="U13" s="35"/>
      <c r="V13" s="35"/>
      <c r="W13" s="8"/>
    </row>
    <row r="14" spans="1:23">
      <c r="K14" s="5"/>
      <c r="W14" s="7"/>
    </row>
    <row r="15" spans="1:23" s="31" customFormat="1" ht="18.75">
      <c r="A15" s="67" t="s">
        <v>79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23" s="31" customFormat="1" ht="18.75">
      <c r="A16" s="64" t="s">
        <v>90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6" s="31" customFormat="1" ht="18.75">
      <c r="A17" s="67" t="s">
        <v>80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s="31" customFormat="1" ht="18.75">
      <c r="A18" s="67" t="s">
        <v>81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s="31" customFormat="1" ht="18.75">
      <c r="A19" s="31" t="s">
        <v>84</v>
      </c>
      <c r="B19" s="38"/>
      <c r="C19" s="38"/>
      <c r="D19" s="31" t="s">
        <v>85</v>
      </c>
      <c r="G19" s="33"/>
      <c r="K19" s="30"/>
    </row>
    <row r="20" spans="1:16" s="43" customFormat="1" ht="9" customHeight="1">
      <c r="G20" s="46"/>
      <c r="K20" s="47"/>
    </row>
    <row r="21" spans="1:16" s="31" customFormat="1" ht="18.75">
      <c r="A21" s="31" t="s">
        <v>84</v>
      </c>
      <c r="B21" s="48" t="s">
        <v>102</v>
      </c>
      <c r="C21" s="38"/>
      <c r="D21" s="31" t="s">
        <v>85</v>
      </c>
      <c r="K21" s="30"/>
    </row>
    <row r="22" spans="1:16" s="31" customFormat="1" ht="18.75">
      <c r="B22" s="43"/>
      <c r="C22" s="43"/>
      <c r="K22" s="30"/>
    </row>
    <row r="23" spans="1:16" s="31" customFormat="1" ht="18.75">
      <c r="A23" s="33" t="s">
        <v>103</v>
      </c>
      <c r="F23" s="30" t="s">
        <v>87</v>
      </c>
      <c r="G23" s="65" t="s">
        <v>94</v>
      </c>
      <c r="H23" s="65"/>
      <c r="I23" s="65"/>
      <c r="J23" s="65"/>
      <c r="K23" s="65"/>
      <c r="L23" s="65"/>
      <c r="M23" s="65"/>
      <c r="N23" s="65"/>
      <c r="O23" s="65"/>
      <c r="P23" s="65"/>
    </row>
    <row r="24" spans="1:16" s="31" customFormat="1" ht="18.75">
      <c r="A24" s="64" t="s">
        <v>86</v>
      </c>
      <c r="B24" s="64"/>
      <c r="C24" s="64"/>
      <c r="G24" s="66" t="s">
        <v>83</v>
      </c>
      <c r="H24" s="66"/>
      <c r="I24" s="66"/>
      <c r="J24" s="66"/>
      <c r="K24" s="66"/>
      <c r="L24" s="66"/>
      <c r="M24" s="66"/>
      <c r="N24" s="66"/>
      <c r="O24" s="66"/>
      <c r="P24" s="66"/>
    </row>
    <row r="25" spans="1:16" s="31" customFormat="1" ht="18.75">
      <c r="A25" s="44"/>
      <c r="B25" s="44"/>
      <c r="C25" s="44"/>
      <c r="G25" s="45"/>
      <c r="H25" s="45"/>
      <c r="I25" s="45"/>
      <c r="J25" s="45"/>
      <c r="K25" s="45"/>
      <c r="L25" s="45"/>
      <c r="M25" s="45"/>
      <c r="N25" s="45"/>
      <c r="O25" s="45"/>
      <c r="P25" s="45"/>
    </row>
    <row r="26" spans="1:16" s="31" customFormat="1" ht="42" customHeight="1">
      <c r="A26" s="61" t="s">
        <v>82</v>
      </c>
      <c r="B26" s="61"/>
      <c r="C26" s="61"/>
      <c r="D26" s="61"/>
      <c r="E26" s="61"/>
      <c r="F26" s="61"/>
      <c r="G26" s="61"/>
      <c r="H26" s="61"/>
      <c r="I26" s="62" t="s">
        <v>101</v>
      </c>
      <c r="J26" s="62"/>
      <c r="K26" s="62"/>
      <c r="L26" s="62"/>
      <c r="M26" s="62"/>
      <c r="N26" s="62"/>
      <c r="O26" s="62"/>
      <c r="P26" s="62"/>
    </row>
    <row r="27" spans="1:16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2"/>
      <c r="L27" s="41"/>
      <c r="M27" s="41"/>
      <c r="N27" s="41"/>
      <c r="O27" s="41"/>
      <c r="P27" s="41"/>
    </row>
    <row r="28" spans="1:16" ht="90.75" customHeight="1">
      <c r="A28" s="61" t="s">
        <v>88</v>
      </c>
      <c r="B28" s="61"/>
      <c r="C28" s="61"/>
      <c r="D28" s="61"/>
      <c r="E28" s="61"/>
      <c r="F28" s="61"/>
      <c r="G28" s="61"/>
      <c r="H28" s="61"/>
      <c r="I28" s="62" t="s">
        <v>104</v>
      </c>
      <c r="J28" s="62"/>
      <c r="K28" s="62"/>
      <c r="L28" s="62"/>
      <c r="M28" s="62"/>
      <c r="N28" s="62"/>
      <c r="O28" s="62"/>
      <c r="P28" s="62"/>
    </row>
    <row r="34" spans="1:20" ht="15.75">
      <c r="K34" s="5"/>
      <c r="Q34" s="39"/>
    </row>
    <row r="35" spans="1:20" ht="18.75" customHeight="1">
      <c r="A35" s="33"/>
      <c r="B35" s="33"/>
      <c r="C35" s="33"/>
      <c r="D35" s="33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39"/>
      <c r="R35" s="39"/>
      <c r="S35" s="39"/>
      <c r="T35" s="39"/>
    </row>
    <row r="36" spans="1:20" ht="33" customHeight="1"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39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zoomScale="90" zoomScaleNormal="90" workbookViewId="0">
      <selection activeCell="H8" sqref="H8:H10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0" t="s">
        <v>0</v>
      </c>
      <c r="B2" s="70" t="s">
        <v>21</v>
      </c>
      <c r="C2" s="72" t="s">
        <v>1</v>
      </c>
      <c r="D2" s="75" t="s">
        <v>17</v>
      </c>
      <c r="E2" s="76"/>
      <c r="F2" s="72" t="s">
        <v>2</v>
      </c>
      <c r="G2" s="70" t="s">
        <v>18</v>
      </c>
      <c r="H2" s="70"/>
      <c r="I2" s="70"/>
      <c r="J2" s="70"/>
      <c r="K2" s="70"/>
      <c r="L2" s="70" t="s">
        <v>4</v>
      </c>
      <c r="M2" s="70"/>
      <c r="N2" s="70"/>
      <c r="O2" s="70"/>
      <c r="P2" s="68" t="s">
        <v>5</v>
      </c>
    </row>
    <row r="3" spans="1:18" ht="52.5" customHeight="1">
      <c r="A3" s="70"/>
      <c r="B3" s="70"/>
      <c r="C3" s="73"/>
      <c r="D3" s="77"/>
      <c r="E3" s="78"/>
      <c r="F3" s="73"/>
      <c r="G3" s="70" t="s">
        <v>8</v>
      </c>
      <c r="H3" s="70" t="s">
        <v>9</v>
      </c>
      <c r="I3" s="71" t="s">
        <v>19</v>
      </c>
      <c r="J3" s="71"/>
      <c r="K3" s="68" t="s">
        <v>10</v>
      </c>
      <c r="L3" s="68" t="s">
        <v>11</v>
      </c>
      <c r="M3" s="71" t="s">
        <v>12</v>
      </c>
      <c r="N3" s="71"/>
      <c r="O3" s="71"/>
      <c r="P3" s="69"/>
    </row>
    <row r="4" spans="1:18" ht="105.75" customHeight="1">
      <c r="A4" s="70"/>
      <c r="B4" s="70"/>
      <c r="C4" s="74"/>
      <c r="D4" s="50" t="s">
        <v>6</v>
      </c>
      <c r="E4" s="50" t="s">
        <v>7</v>
      </c>
      <c r="F4" s="74"/>
      <c r="G4" s="70"/>
      <c r="H4" s="70"/>
      <c r="I4" s="2" t="s">
        <v>15</v>
      </c>
      <c r="J4" s="3" t="s">
        <v>16</v>
      </c>
      <c r="K4" s="69"/>
      <c r="L4" s="69"/>
      <c r="M4" s="4" t="s">
        <v>20</v>
      </c>
      <c r="N4" s="4" t="s">
        <v>13</v>
      </c>
      <c r="O4" s="4" t="s">
        <v>14</v>
      </c>
      <c r="P4" s="69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6">
        <f>G7</f>
        <v>51.249000000000002</v>
      </c>
      <c r="H6" s="56">
        <f t="shared" ref="H6:O6" si="0">H7</f>
        <v>24.103000000000002</v>
      </c>
      <c r="I6" s="56">
        <f t="shared" si="0"/>
        <v>0</v>
      </c>
      <c r="J6" s="56">
        <f t="shared" si="0"/>
        <v>0</v>
      </c>
      <c r="K6" s="56">
        <f t="shared" si="0"/>
        <v>24.103000000000002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9"/>
    </row>
    <row r="7" spans="1:18" s="1" customFormat="1" ht="40.5" customHeight="1">
      <c r="A7" s="10" t="s">
        <v>24</v>
      </c>
      <c r="B7" s="11" t="s">
        <v>99</v>
      </c>
      <c r="C7" s="12"/>
      <c r="D7" s="10"/>
      <c r="E7" s="10"/>
      <c r="F7" s="10"/>
      <c r="G7" s="57">
        <f>SUM(G8:G11)</f>
        <v>51.249000000000002</v>
      </c>
      <c r="H7" s="57">
        <f t="shared" ref="H7:O7" si="1">SUM(H8:H11)</f>
        <v>24.103000000000002</v>
      </c>
      <c r="I7" s="57">
        <f t="shared" si="1"/>
        <v>0</v>
      </c>
      <c r="J7" s="57">
        <f t="shared" si="1"/>
        <v>0</v>
      </c>
      <c r="K7" s="57">
        <f t="shared" si="1"/>
        <v>24.103000000000002</v>
      </c>
      <c r="L7" s="57">
        <f t="shared" si="1"/>
        <v>0</v>
      </c>
      <c r="M7" s="57">
        <f t="shared" si="1"/>
        <v>0</v>
      </c>
      <c r="N7" s="57">
        <f t="shared" si="1"/>
        <v>0</v>
      </c>
      <c r="O7" s="57">
        <f t="shared" si="1"/>
        <v>0</v>
      </c>
      <c r="P7" s="10"/>
    </row>
    <row r="8" spans="1:18" ht="28.5" customHeight="1">
      <c r="B8" s="16" t="s">
        <v>95</v>
      </c>
      <c r="C8" s="14" t="s">
        <v>92</v>
      </c>
      <c r="D8" s="53">
        <v>2025</v>
      </c>
      <c r="E8" s="13"/>
      <c r="F8" s="13"/>
      <c r="G8" s="51">
        <v>2.9039999999999999</v>
      </c>
      <c r="H8" s="51">
        <v>2.9039999999999999</v>
      </c>
      <c r="I8" s="51">
        <v>0</v>
      </c>
      <c r="J8" s="51">
        <v>0</v>
      </c>
      <c r="K8" s="51">
        <f t="shared" ref="K8:K11" si="2">H8-J8</f>
        <v>2.9039999999999999</v>
      </c>
      <c r="L8" s="52">
        <f t="shared" ref="L8:L11" si="3">J8-I8</f>
        <v>0</v>
      </c>
      <c r="M8" s="15"/>
      <c r="N8" s="15"/>
      <c r="O8" s="15"/>
      <c r="P8" s="54"/>
      <c r="R8" s="55"/>
    </row>
    <row r="9" spans="1:18" ht="28.5" customHeight="1">
      <c r="B9" s="16" t="s">
        <v>96</v>
      </c>
      <c r="C9" s="14" t="s">
        <v>92</v>
      </c>
      <c r="D9" s="53">
        <v>2024</v>
      </c>
      <c r="E9" s="13"/>
      <c r="F9" s="13"/>
      <c r="G9" s="51">
        <v>0.69499999999999995</v>
      </c>
      <c r="H9" s="51">
        <v>0.69499999999999995</v>
      </c>
      <c r="I9" s="51">
        <v>0</v>
      </c>
      <c r="J9" s="51">
        <v>0</v>
      </c>
      <c r="K9" s="51">
        <f t="shared" si="2"/>
        <v>0.69499999999999995</v>
      </c>
      <c r="L9" s="52">
        <f t="shared" si="3"/>
        <v>0</v>
      </c>
      <c r="M9" s="15"/>
      <c r="N9" s="15"/>
      <c r="O9" s="15"/>
      <c r="P9" s="54"/>
      <c r="R9" s="55"/>
    </row>
    <row r="10" spans="1:18" ht="28.5" customHeight="1">
      <c r="B10" s="16" t="s">
        <v>97</v>
      </c>
      <c r="C10" s="14" t="s">
        <v>92</v>
      </c>
      <c r="D10" s="53">
        <v>2026</v>
      </c>
      <c r="E10" s="13"/>
      <c r="F10" s="13"/>
      <c r="G10" s="51">
        <v>20.504000000000001</v>
      </c>
      <c r="H10" s="51">
        <v>20.504000000000001</v>
      </c>
      <c r="I10" s="51">
        <v>0</v>
      </c>
      <c r="J10" s="51">
        <v>0</v>
      </c>
      <c r="K10" s="51">
        <f t="shared" si="2"/>
        <v>20.504000000000001</v>
      </c>
      <c r="L10" s="52">
        <f t="shared" si="3"/>
        <v>0</v>
      </c>
      <c r="M10" s="15"/>
      <c r="N10" s="15"/>
      <c r="O10" s="15"/>
      <c r="P10" s="54"/>
      <c r="R10" s="55"/>
    </row>
    <row r="11" spans="1:18" ht="28.5" customHeight="1">
      <c r="B11" s="16" t="s">
        <v>98</v>
      </c>
      <c r="C11" s="14" t="s">
        <v>92</v>
      </c>
      <c r="D11" s="53">
        <v>2021</v>
      </c>
      <c r="E11" s="13">
        <v>2021</v>
      </c>
      <c r="F11" s="13"/>
      <c r="G11" s="51">
        <v>27.146000000000001</v>
      </c>
      <c r="H11" s="51">
        <v>0</v>
      </c>
      <c r="I11" s="51">
        <v>0</v>
      </c>
      <c r="J11" s="51">
        <v>0</v>
      </c>
      <c r="K11" s="51">
        <f t="shared" si="2"/>
        <v>0</v>
      </c>
      <c r="L11" s="52">
        <f t="shared" si="3"/>
        <v>0</v>
      </c>
      <c r="M11" s="15"/>
      <c r="N11" s="15"/>
      <c r="O11" s="15"/>
      <c r="P11" s="54" t="s">
        <v>93</v>
      </c>
      <c r="R11" s="55"/>
    </row>
  </sheetData>
  <mergeCells count="14">
    <mergeCell ref="F2:F4"/>
    <mergeCell ref="G2:K2"/>
    <mergeCell ref="L2:O2"/>
    <mergeCell ref="A2:A4"/>
    <mergeCell ref="B2:B4"/>
    <mergeCell ref="C2:C4"/>
    <mergeCell ref="D2:E3"/>
    <mergeCell ref="P2:P4"/>
    <mergeCell ref="G3:G4"/>
    <mergeCell ref="H3:H4"/>
    <mergeCell ref="I3:J3"/>
    <mergeCell ref="K3:K4"/>
    <mergeCell ref="L3:L4"/>
    <mergeCell ref="M3:O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zoomScaleNormal="100" zoomScaleSheetLayoutView="80" workbookViewId="0">
      <selection activeCell="G16" sqref="G16"/>
    </sheetView>
  </sheetViews>
  <sheetFormatPr defaultRowHeight="15"/>
  <cols>
    <col min="1" max="1" width="10.42578125" style="5" customWidth="1"/>
    <col min="2" max="2" width="48.28515625" style="17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79" t="s">
        <v>25</v>
      </c>
      <c r="B2" s="79" t="s">
        <v>26</v>
      </c>
      <c r="C2" s="79" t="s">
        <v>67</v>
      </c>
      <c r="D2" s="79"/>
      <c r="E2" s="79" t="s">
        <v>27</v>
      </c>
      <c r="F2" s="79"/>
      <c r="G2" s="79" t="s">
        <v>5</v>
      </c>
    </row>
    <row r="3" spans="1:10" s="6" customFormat="1" ht="28.5">
      <c r="A3" s="79"/>
      <c r="B3" s="79"/>
      <c r="C3" s="23" t="s">
        <v>28</v>
      </c>
      <c r="D3" s="23" t="s">
        <v>29</v>
      </c>
      <c r="E3" s="23" t="s">
        <v>3</v>
      </c>
      <c r="F3" s="23" t="s">
        <v>30</v>
      </c>
      <c r="G3" s="79"/>
    </row>
    <row r="4" spans="1:10" s="6" customFormat="1">
      <c r="A4" s="22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</row>
    <row r="5" spans="1:10" s="24" customFormat="1" ht="14.25">
      <c r="A5" s="19"/>
      <c r="B5" s="19" t="s">
        <v>31</v>
      </c>
      <c r="C5" s="25">
        <f>Таб.1!I6</f>
        <v>0</v>
      </c>
      <c r="D5" s="25">
        <f>Таб.1!J6</f>
        <v>0</v>
      </c>
      <c r="E5" s="25">
        <f>D5-C5</f>
        <v>0</v>
      </c>
      <c r="F5" s="25">
        <f>IF(C5=0,0,D5/C5*100)</f>
        <v>0</v>
      </c>
      <c r="G5" s="19"/>
    </row>
    <row r="6" spans="1:10" s="18" customFormat="1">
      <c r="A6" s="20" t="s">
        <v>32</v>
      </c>
      <c r="B6" s="20" t="s">
        <v>33</v>
      </c>
      <c r="C6" s="26">
        <f>C7+C11+C14</f>
        <v>0</v>
      </c>
      <c r="D6" s="26">
        <f>D7+D11+D14</f>
        <v>0</v>
      </c>
      <c r="E6" s="26">
        <f t="shared" ref="E6:E11" si="0">D6-C6</f>
        <v>0</v>
      </c>
      <c r="F6" s="26">
        <f>IF(C6=0,0,D6/C6*100)</f>
        <v>0</v>
      </c>
      <c r="G6" s="20"/>
    </row>
    <row r="7" spans="1:10" s="18" customFormat="1">
      <c r="A7" s="20" t="s">
        <v>34</v>
      </c>
      <c r="B7" s="20" t="s">
        <v>35</v>
      </c>
      <c r="C7" s="26">
        <f>C8</f>
        <v>0</v>
      </c>
      <c r="D7" s="26">
        <f>D8</f>
        <v>0</v>
      </c>
      <c r="E7" s="26">
        <f t="shared" si="0"/>
        <v>0</v>
      </c>
      <c r="F7" s="26"/>
      <c r="G7" s="20"/>
    </row>
    <row r="8" spans="1:10" s="18" customFormat="1" ht="30">
      <c r="A8" s="20" t="s">
        <v>36</v>
      </c>
      <c r="B8" s="20" t="s">
        <v>37</v>
      </c>
      <c r="C8" s="26">
        <f>C9+C10</f>
        <v>0</v>
      </c>
      <c r="D8" s="26">
        <f>D9+D10</f>
        <v>0</v>
      </c>
      <c r="E8" s="26">
        <f t="shared" si="0"/>
        <v>0</v>
      </c>
      <c r="F8" s="26"/>
      <c r="G8" s="20"/>
    </row>
    <row r="9" spans="1:10" s="27" customFormat="1">
      <c r="A9" s="28" t="s">
        <v>38</v>
      </c>
      <c r="B9" s="28" t="s">
        <v>89</v>
      </c>
      <c r="C9" s="29">
        <v>0</v>
      </c>
      <c r="D9" s="29">
        <v>0</v>
      </c>
      <c r="E9" s="29">
        <f t="shared" si="0"/>
        <v>0</v>
      </c>
      <c r="F9" s="29"/>
      <c r="G9" s="28"/>
    </row>
    <row r="10" spans="1:10" s="27" customFormat="1" ht="30">
      <c r="A10" s="28" t="s">
        <v>70</v>
      </c>
      <c r="B10" s="28" t="s">
        <v>39</v>
      </c>
      <c r="C10" s="29">
        <v>0</v>
      </c>
      <c r="D10" s="29">
        <v>0</v>
      </c>
      <c r="E10" s="29">
        <f t="shared" si="0"/>
        <v>0</v>
      </c>
      <c r="F10" s="29"/>
      <c r="G10" s="28"/>
    </row>
    <row r="11" spans="1:10" s="18" customFormat="1">
      <c r="A11" s="20" t="s">
        <v>40</v>
      </c>
      <c r="B11" s="20" t="s">
        <v>41</v>
      </c>
      <c r="C11" s="26">
        <f>C12+C13</f>
        <v>0</v>
      </c>
      <c r="D11" s="26">
        <f>D12+D13</f>
        <v>0</v>
      </c>
      <c r="E11" s="26">
        <f t="shared" si="0"/>
        <v>0</v>
      </c>
      <c r="F11" s="26">
        <f t="shared" ref="F11:F14" si="1">IF(C11=0,0,D11/C11*100)</f>
        <v>0</v>
      </c>
      <c r="G11" s="20"/>
    </row>
    <row r="12" spans="1:10" s="27" customFormat="1">
      <c r="A12" s="28" t="s">
        <v>68</v>
      </c>
      <c r="B12" s="28" t="s">
        <v>71</v>
      </c>
      <c r="C12" s="29">
        <v>0</v>
      </c>
      <c r="D12" s="29">
        <v>0</v>
      </c>
      <c r="E12" s="29">
        <f>D12-C12</f>
        <v>0</v>
      </c>
      <c r="F12" s="29">
        <f t="shared" si="1"/>
        <v>0</v>
      </c>
      <c r="G12" s="28"/>
    </row>
    <row r="13" spans="1:10" s="27" customFormat="1" ht="27.75">
      <c r="A13" s="28" t="s">
        <v>69</v>
      </c>
      <c r="B13" s="28" t="s">
        <v>72</v>
      </c>
      <c r="C13" s="29">
        <v>0</v>
      </c>
      <c r="D13" s="29">
        <v>0</v>
      </c>
      <c r="E13" s="29">
        <f>D13-C13</f>
        <v>0</v>
      </c>
      <c r="F13" s="29">
        <f t="shared" si="1"/>
        <v>0</v>
      </c>
      <c r="G13" s="28"/>
      <c r="I13" s="58"/>
      <c r="J13" s="58"/>
    </row>
    <row r="14" spans="1:10" s="18" customFormat="1">
      <c r="A14" s="20" t="s">
        <v>42</v>
      </c>
      <c r="B14" s="20" t="s">
        <v>43</v>
      </c>
      <c r="C14" s="26">
        <f>C5-C7-C11</f>
        <v>0</v>
      </c>
      <c r="D14" s="26">
        <f>D5-D7-D11</f>
        <v>0</v>
      </c>
      <c r="E14" s="26"/>
      <c r="F14" s="26">
        <f t="shared" si="1"/>
        <v>0</v>
      </c>
      <c r="G14" s="20"/>
      <c r="I14" s="59"/>
    </row>
    <row r="15" spans="1:10" s="18" customFormat="1">
      <c r="A15" s="20" t="s">
        <v>44</v>
      </c>
      <c r="B15" s="20" t="s">
        <v>45</v>
      </c>
      <c r="C15" s="21"/>
      <c r="D15" s="21"/>
      <c r="E15" s="21"/>
      <c r="F15" s="21"/>
      <c r="G15" s="20"/>
    </row>
    <row r="16" spans="1:10" s="18" customFormat="1">
      <c r="A16" s="20" t="s">
        <v>46</v>
      </c>
      <c r="B16" s="20"/>
      <c r="C16" s="21"/>
      <c r="D16" s="21"/>
      <c r="E16" s="21"/>
      <c r="F16" s="21"/>
      <c r="G16" s="20"/>
    </row>
    <row r="17" spans="1:7" s="18" customFormat="1">
      <c r="A17" s="20" t="s">
        <v>47</v>
      </c>
      <c r="B17" s="20" t="s">
        <v>48</v>
      </c>
      <c r="C17" s="21"/>
      <c r="D17" s="21"/>
      <c r="E17" s="21"/>
      <c r="F17" s="21"/>
      <c r="G17" s="20"/>
    </row>
    <row r="18" spans="1:7" s="18" customFormat="1">
      <c r="A18" s="20" t="s">
        <v>49</v>
      </c>
      <c r="B18" s="20" t="s">
        <v>50</v>
      </c>
      <c r="C18" s="21"/>
      <c r="D18" s="21"/>
      <c r="E18" s="21"/>
      <c r="F18" s="21"/>
      <c r="G18" s="20"/>
    </row>
    <row r="19" spans="1:7" s="18" customFormat="1">
      <c r="A19" s="20" t="s">
        <v>51</v>
      </c>
      <c r="B19" s="20" t="s">
        <v>52</v>
      </c>
      <c r="C19" s="21"/>
      <c r="D19" s="21"/>
      <c r="E19" s="21"/>
      <c r="F19" s="21"/>
      <c r="G19" s="20"/>
    </row>
    <row r="20" spans="1:7" s="18" customFormat="1">
      <c r="A20" s="20" t="s">
        <v>53</v>
      </c>
      <c r="B20" s="20" t="s">
        <v>54</v>
      </c>
      <c r="C20" s="21"/>
      <c r="D20" s="21"/>
      <c r="E20" s="21"/>
      <c r="F20" s="21"/>
      <c r="G20" s="20"/>
    </row>
    <row r="21" spans="1:7" s="18" customFormat="1">
      <c r="A21" s="20" t="s">
        <v>55</v>
      </c>
      <c r="B21" s="20" t="s">
        <v>45</v>
      </c>
      <c r="C21" s="21"/>
      <c r="D21" s="21"/>
      <c r="E21" s="21"/>
      <c r="F21" s="21"/>
      <c r="G21" s="20"/>
    </row>
    <row r="22" spans="1:7" s="18" customFormat="1">
      <c r="A22" s="20" t="s">
        <v>46</v>
      </c>
      <c r="B22" s="20"/>
      <c r="C22" s="21"/>
      <c r="D22" s="21"/>
      <c r="E22" s="21"/>
      <c r="F22" s="21"/>
      <c r="G22" s="20"/>
    </row>
    <row r="23" spans="1:7" s="18" customFormat="1">
      <c r="A23" s="20" t="s">
        <v>56</v>
      </c>
      <c r="B23" s="20" t="s">
        <v>57</v>
      </c>
      <c r="C23" s="21"/>
      <c r="D23" s="21"/>
      <c r="E23" s="21"/>
      <c r="F23" s="21"/>
      <c r="G23" s="20"/>
    </row>
    <row r="24" spans="1:7" s="18" customFormat="1">
      <c r="A24" s="20" t="s">
        <v>58</v>
      </c>
      <c r="B24" s="20" t="s">
        <v>59</v>
      </c>
      <c r="C24" s="21"/>
      <c r="D24" s="21"/>
      <c r="E24" s="21"/>
      <c r="F24" s="21"/>
      <c r="G24" s="20"/>
    </row>
    <row r="25" spans="1:7" s="18" customFormat="1">
      <c r="A25" s="20" t="s">
        <v>60</v>
      </c>
      <c r="B25" s="20" t="s">
        <v>61</v>
      </c>
      <c r="C25" s="21"/>
      <c r="D25" s="21"/>
      <c r="E25" s="21"/>
      <c r="F25" s="21"/>
      <c r="G25" s="20"/>
    </row>
    <row r="26" spans="1:7" s="18" customFormat="1">
      <c r="A26" s="20"/>
      <c r="B26" s="20" t="s">
        <v>62</v>
      </c>
      <c r="C26" s="21"/>
      <c r="D26" s="21"/>
      <c r="E26" s="21"/>
      <c r="F26" s="21"/>
      <c r="G26" s="20"/>
    </row>
    <row r="27" spans="1:7" s="18" customFormat="1" ht="18">
      <c r="A27" s="20" t="s">
        <v>63</v>
      </c>
      <c r="B27" s="20" t="s">
        <v>64</v>
      </c>
      <c r="C27" s="21"/>
      <c r="D27" s="21"/>
      <c r="E27" s="21"/>
      <c r="F27" s="21"/>
      <c r="G27" s="20"/>
    </row>
    <row r="28" spans="1:7" s="18" customFormat="1" ht="18">
      <c r="A28" s="20" t="s">
        <v>65</v>
      </c>
      <c r="B28" s="20" t="s">
        <v>66</v>
      </c>
      <c r="C28" s="20"/>
      <c r="D28" s="20"/>
      <c r="E28" s="20"/>
      <c r="F28" s="20"/>
      <c r="G28" s="20"/>
    </row>
    <row r="31" spans="1:7">
      <c r="D31" s="49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nee_areshinaoa</cp:lastModifiedBy>
  <cp:lastPrinted>2021-11-12T11:31:04Z</cp:lastPrinted>
  <dcterms:created xsi:type="dcterms:W3CDTF">2016-11-14T10:29:51Z</dcterms:created>
  <dcterms:modified xsi:type="dcterms:W3CDTF">2022-10-21T11:37:45Z</dcterms:modified>
</cp:coreProperties>
</file>